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ообіг\2026\12.02.2026\"/>
    </mc:Choice>
  </mc:AlternateContent>
  <bookViews>
    <workbookView xWindow="0" yWindow="0" windowWidth="28800" windowHeight="10236"/>
  </bookViews>
  <sheets>
    <sheet name="d-9" sheetId="1" r:id="rId1"/>
  </sheets>
  <definedNames>
    <definedName name="Z_05547273_F21D_45AD_8326_53CA31686468_.wvu.Rows" localSheetId="0" hidden="1">'d-9'!$27:$27</definedName>
    <definedName name="Z_2287DE87_B40D_442E_8EBC_32759AA4C827_.wvu.Rows" localSheetId="0" hidden="1">'d-9'!$27:$27</definedName>
    <definedName name="Z_617C84E9_8156_426F_8386_0027CB5989C4_.wvu.Rows" localSheetId="0" hidden="1">'d-9'!#REF!,'d-9'!#REF!</definedName>
    <definedName name="Z_A40B1B0D_E6BF_4DEB_9E12_0B4228F21BD9_.wvu.PrintArea" localSheetId="0" hidden="1">'d-9'!$A$1:$F$32</definedName>
    <definedName name="_xlnm.Print_Area" localSheetId="0">'d-9'!$A$1:$F$32</definedName>
  </definedNames>
  <calcPr calcId="162913"/>
</workbook>
</file>

<file path=xl/calcChain.xml><?xml version="1.0" encoding="utf-8"?>
<calcChain xmlns="http://schemas.openxmlformats.org/spreadsheetml/2006/main">
  <c r="D16" i="1" l="1"/>
  <c r="D31" i="1" l="1"/>
  <c r="D23" i="1" l="1"/>
  <c r="D30" i="1"/>
  <c r="D29" i="1"/>
  <c r="D28" i="1"/>
  <c r="D27" i="1"/>
  <c r="D26" i="1"/>
  <c r="D25" i="1"/>
  <c r="D24" i="1"/>
  <c r="D22" i="1"/>
  <c r="J21" i="1"/>
  <c r="D21" i="1"/>
  <c r="D20" i="1"/>
  <c r="F18" i="1"/>
  <c r="F11" i="1" s="1"/>
  <c r="C18" i="1"/>
  <c r="C10" i="1" s="1"/>
  <c r="B18" i="1"/>
  <c r="B10" i="1" s="1"/>
  <c r="D17" i="1"/>
  <c r="D15" i="1"/>
  <c r="D14" i="1"/>
  <c r="D13" i="1"/>
  <c r="D12" i="1"/>
  <c r="E30" i="1" l="1"/>
  <c r="E31" i="1"/>
  <c r="D18" i="1"/>
  <c r="E27" i="1"/>
  <c r="D10" i="1" l="1"/>
  <c r="E21" i="1"/>
  <c r="E15" i="1"/>
  <c r="E25" i="1"/>
  <c r="E13" i="1"/>
  <c r="E17" i="1"/>
  <c r="E23" i="1"/>
  <c r="E28" i="1"/>
  <c r="E18" i="1"/>
  <c r="E12" i="1"/>
  <c r="E14" i="1"/>
  <c r="E16" i="1"/>
  <c r="E20" i="1"/>
  <c r="E22" i="1"/>
  <c r="E24" i="1"/>
  <c r="E26" i="1"/>
  <c r="E29" i="1"/>
</calcChain>
</file>

<file path=xl/sharedStrings.xml><?xml version="1.0" encoding="utf-8"?>
<sst xmlns="http://schemas.openxmlformats.org/spreadsheetml/2006/main" count="33" uniqueCount="33">
  <si>
    <t>Додаток 9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</si>
  <si>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</si>
  <si>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</si>
  <si>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</si>
  <si>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</si>
  <si>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%</t>
  </si>
  <si>
    <t>Відсотки до загальних видатків на фізкультуру і спорт</t>
  </si>
  <si>
    <t xml:space="preserve"> в тому числі :</t>
  </si>
  <si>
    <t>Оплата праці</t>
  </si>
  <si>
    <t>Нарахування на зарплату</t>
  </si>
  <si>
    <t>Придбання предметів постачання та матеріалів</t>
  </si>
  <si>
    <t>Придбання медикаментів</t>
  </si>
  <si>
    <t>Оплата послуг крім комунальних</t>
  </si>
  <si>
    <t>Видатки на відрядження</t>
  </si>
  <si>
    <t>Оплата комунальних послуг та енергоносіїв</t>
  </si>
  <si>
    <t xml:space="preserve">          в т.ч.:</t>
  </si>
  <si>
    <t xml:space="preserve"> -оплата теплопостачання</t>
  </si>
  <si>
    <t xml:space="preserve"> - оплата водопостачання</t>
  </si>
  <si>
    <t xml:space="preserve"> - оплата електроенергії</t>
  </si>
  <si>
    <t>-оплата газопостачання</t>
  </si>
  <si>
    <t>-олата інших енергоносіїв</t>
  </si>
  <si>
    <t>Окремі заходи по реалізації державних програм</t>
  </si>
  <si>
    <t>Інші поточні видатки</t>
  </si>
  <si>
    <t>Міський голова</t>
  </si>
  <si>
    <t>Сергій НАДАЛ</t>
  </si>
  <si>
    <t>ВСЬОГО:</t>
  </si>
  <si>
    <t>Підтримка спорту вищих досягнень та організацій, які здійснюють фізкультурно-спортивну діяльність в регіоні(5062)</t>
  </si>
  <si>
    <t>Проведення навчально-тренувальних зборів і змагань з олімпійських видів спорту(5011)</t>
  </si>
  <si>
    <t>Проведення навчально-тренувальних зборів і змагань з неолімпійських видів спорту(5012)</t>
  </si>
  <si>
    <t>Уточнений план на 2025 рік</t>
  </si>
  <si>
    <t>Проведення навчально-тренувальних зборів і змаганьта заходів зі спорту осіб з інвалідністю (5022)</t>
  </si>
  <si>
    <t>на фізкультуру і спорт за  2025 рік по загальному фонду</t>
  </si>
  <si>
    <t>Фактично використано за 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</si>
</sst>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1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>
      <alignment horizontal="center" vertical="center"/>
    </xf>
    <xf numFmtId="0" fontId="6" fillId="0" borderId="0" xfId="0" applyFont="1"/>
    <xf numFmtId="165" fontId="2" fillId="0" borderId="6" xfId="0" applyNumberFormat="1" applyFont="1" applyBorder="1" applyAlignment="1" applyProtection="1">
      <alignment horizontal="center" vertical="center"/>
      <protection locked="0"/>
    </xf>
    <xf numFmtId="165" fontId="2" fillId="0" borderId="6" xfId="0" quotePrefix="1" applyNumberFormat="1" applyFont="1" applyBorder="1" applyAlignment="1" applyProtection="1">
      <alignment horizontal="center" vertical="center"/>
      <protection locked="0"/>
    </xf>
    <xf numFmtId="165" fontId="6" fillId="0" borderId="6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5" fontId="4" fillId="0" borderId="6" xfId="0" quotePrefix="1" applyNumberFormat="1" applyFont="1" applyBorder="1" applyAlignment="1" applyProtection="1">
      <alignment horizontal="center" vertical="center"/>
      <protection locked="0"/>
    </xf>
    <xf numFmtId="0" fontId="4" fillId="0" borderId="0" xfId="0" applyFont="1"/>
    <xf numFmtId="0" fontId="3" fillId="0" borderId="0" xfId="0" applyFont="1"/>
    <xf numFmtId="165" fontId="3" fillId="0" borderId="0" xfId="0" quotePrefix="1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164" fontId="9" fillId="0" borderId="5" xfId="0" applyNumberFormat="1" applyFont="1" applyBorder="1" applyAlignment="1" applyProtection="1">
      <alignment horizontal="center" vertical="center"/>
      <protection locked="0"/>
    </xf>
    <xf numFmtId="164" fontId="8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left" vertical="center" wrapText="1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0" xfId="0" applyFont="1"/>
    <xf numFmtId="0" fontId="10" fillId="0" borderId="0" xfId="0" applyFont="1" applyAlignment="1">
      <alignment horizontal="right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/>
      <protection locked="0"/>
    </xf>
    <xf numFmtId="164" fontId="8" fillId="0" borderId="6" xfId="0" applyNumberFormat="1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164" fontId="9" fillId="0" borderId="9" xfId="0" applyNumberFormat="1" applyFont="1" applyBorder="1" applyAlignment="1" applyProtection="1">
      <alignment horizontal="center" vertical="center"/>
      <protection locked="0"/>
    </xf>
    <xf numFmtId="164" fontId="9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Zeros="0" tabSelected="1" showRuler="0" zoomScale="75" zoomScaleNormal="75" zoomScaleSheetLayoutView="75" workbookViewId="0">
      <selection activeCell="E2" sqref="E2"/>
    </sheetView>
  </sheetViews>
  <sheetFormatPr defaultRowHeight="15.6" x14ac:dyDescent="0.3"/>
  <cols>
    <col min="1" max="1" width="26.59765625" style="15" customWidth="1"/>
    <col min="2" max="2" width="14.69921875" style="15" customWidth="1"/>
    <col min="3" max="3" width="17.5" style="15" customWidth="1"/>
    <col min="4" max="4" width="12.09765625" style="15" customWidth="1"/>
    <col min="5" max="5" width="13.5" style="15" customWidth="1"/>
    <col min="6" max="6" width="0.19921875" customWidth="1"/>
  </cols>
  <sheetData>
    <row r="1" spans="1:7" x14ac:dyDescent="0.3">
      <c r="B1" s="16"/>
      <c r="C1" s="16"/>
      <c r="D1" s="16"/>
      <c r="E1" s="17" t="s">
        <v>0</v>
      </c>
      <c r="F1" s="1"/>
    </row>
    <row r="2" spans="1:7" x14ac:dyDescent="0.3">
      <c r="B2" s="16"/>
      <c r="C2" s="16"/>
      <c r="D2" s="16"/>
      <c r="E2" s="17"/>
      <c r="F2" s="29"/>
    </row>
    <row r="3" spans="1:7" x14ac:dyDescent="0.3">
      <c r="B3" s="17"/>
      <c r="C3" s="17"/>
      <c r="D3" s="17"/>
      <c r="E3" s="17"/>
      <c r="F3" s="29"/>
    </row>
    <row r="4" spans="1:7" x14ac:dyDescent="0.3">
      <c r="A4" s="45" t="s">
        <v>1</v>
      </c>
      <c r="B4" s="45"/>
      <c r="C4" s="45"/>
      <c r="D4" s="45"/>
      <c r="E4" s="45"/>
      <c r="F4" s="45"/>
    </row>
    <row r="5" spans="1:7" x14ac:dyDescent="0.3">
      <c r="A5" s="45" t="s">
        <v>2</v>
      </c>
      <c r="B5" s="45"/>
      <c r="C5" s="45"/>
      <c r="D5" s="45"/>
      <c r="E5" s="45"/>
      <c r="F5" s="45"/>
    </row>
    <row r="6" spans="1:7" x14ac:dyDescent="0.3">
      <c r="A6" s="45" t="s">
        <v>31</v>
      </c>
      <c r="B6" s="45"/>
      <c r="C6" s="45"/>
      <c r="D6" s="45"/>
      <c r="E6" s="45"/>
      <c r="F6" s="45"/>
    </row>
    <row r="7" spans="1:7" x14ac:dyDescent="0.3">
      <c r="F7" s="30" t="s">
        <v>3</v>
      </c>
    </row>
    <row r="8" spans="1:7" ht="16.2" thickBot="1" x14ac:dyDescent="0.35">
      <c r="F8" s="30"/>
    </row>
    <row r="9" spans="1:7" ht="78" x14ac:dyDescent="0.3">
      <c r="A9" s="18" t="s">
        <v>4</v>
      </c>
      <c r="B9" s="19" t="s">
        <v>29</v>
      </c>
      <c r="C9" s="19" t="s">
        <v>32</v>
      </c>
      <c r="D9" s="19" t="s">
        <v>5</v>
      </c>
      <c r="E9" s="35" t="s">
        <v>6</v>
      </c>
      <c r="F9" s="2"/>
    </row>
    <row r="10" spans="1:7" x14ac:dyDescent="0.3">
      <c r="A10" s="20" t="s">
        <v>25</v>
      </c>
      <c r="B10" s="21">
        <f>B12+B13+B14+B15+B16+B17+B18+B25+B26+B28+B29+B30+B31</f>
        <v>98201.7</v>
      </c>
      <c r="C10" s="21">
        <f>C12+C13+C14+C15+C16+C17+C18+C25+C26+C28+C29+C30+C31</f>
        <v>96539.199999999983</v>
      </c>
      <c r="D10" s="22">
        <f t="shared" ref="D10:D25" si="0">C10/B10*100</f>
        <v>98.30705578416665</v>
      </c>
      <c r="E10" s="36">
        <v>100</v>
      </c>
      <c r="F10" s="3"/>
    </row>
    <row r="11" spans="1:7" s="5" customFormat="1" x14ac:dyDescent="0.3">
      <c r="A11" s="24" t="s">
        <v>7</v>
      </c>
      <c r="B11" s="21"/>
      <c r="C11" s="21"/>
      <c r="D11" s="22"/>
      <c r="E11" s="36"/>
      <c r="F11" s="4" t="e">
        <f>SUM(F12:F18)+#REF!+#REF!</f>
        <v>#REF!</v>
      </c>
    </row>
    <row r="12" spans="1:7" x14ac:dyDescent="0.3">
      <c r="A12" s="24" t="s">
        <v>8</v>
      </c>
      <c r="B12" s="23">
        <v>54231</v>
      </c>
      <c r="C12" s="23">
        <v>54153</v>
      </c>
      <c r="D12" s="22">
        <f t="shared" si="0"/>
        <v>99.856170824805005</v>
      </c>
      <c r="E12" s="37">
        <f>C12/C10*100</f>
        <v>56.094311947892685</v>
      </c>
      <c r="F12" s="6">
        <v>0</v>
      </c>
    </row>
    <row r="13" spans="1:7" x14ac:dyDescent="0.3">
      <c r="A13" s="24" t="s">
        <v>9</v>
      </c>
      <c r="B13" s="23">
        <v>11609.4</v>
      </c>
      <c r="C13" s="23">
        <v>11323.5</v>
      </c>
      <c r="D13" s="22">
        <f t="shared" si="0"/>
        <v>97.537340431030032</v>
      </c>
      <c r="E13" s="37">
        <f>C13/C10*100</f>
        <v>11.729432189203973</v>
      </c>
      <c r="F13" s="6"/>
    </row>
    <row r="14" spans="1:7" ht="31.2" x14ac:dyDescent="0.3">
      <c r="A14" s="24" t="s">
        <v>10</v>
      </c>
      <c r="B14" s="23">
        <v>3951.5</v>
      </c>
      <c r="C14" s="23">
        <v>3905.9</v>
      </c>
      <c r="D14" s="22">
        <f>C14/B14*100</f>
        <v>98.846007845122102</v>
      </c>
      <c r="E14" s="37">
        <f>C14/C10*100</f>
        <v>4.0459212423554378</v>
      </c>
      <c r="F14" s="6"/>
    </row>
    <row r="15" spans="1:7" x14ac:dyDescent="0.3">
      <c r="A15" s="38" t="s">
        <v>11</v>
      </c>
      <c r="B15" s="23">
        <v>115</v>
      </c>
      <c r="C15" s="33">
        <v>115</v>
      </c>
      <c r="D15" s="22">
        <f>C15/B15*100</f>
        <v>100</v>
      </c>
      <c r="E15" s="37">
        <f>C15/C10*100</f>
        <v>0.11912259475943454</v>
      </c>
      <c r="F15" s="6"/>
    </row>
    <row r="16" spans="1:7" ht="31.2" x14ac:dyDescent="0.3">
      <c r="A16" s="24" t="s">
        <v>12</v>
      </c>
      <c r="B16" s="23">
        <v>3888.6</v>
      </c>
      <c r="C16" s="23">
        <v>3844.7</v>
      </c>
      <c r="D16" s="22">
        <f>C16/B16*100</f>
        <v>98.871058992953763</v>
      </c>
      <c r="E16" s="37">
        <f>C16/C10*100</f>
        <v>3.9825273049704166</v>
      </c>
      <c r="F16" s="6"/>
      <c r="G16" s="34"/>
    </row>
    <row r="17" spans="1:10" x14ac:dyDescent="0.3">
      <c r="A17" s="24" t="s">
        <v>13</v>
      </c>
      <c r="B17" s="23">
        <v>99.9</v>
      </c>
      <c r="C17" s="23">
        <v>93.6</v>
      </c>
      <c r="D17" s="22">
        <f t="shared" si="0"/>
        <v>93.693693693693675</v>
      </c>
      <c r="E17" s="37">
        <f>C17/C10*100</f>
        <v>9.6955433647678876E-2</v>
      </c>
      <c r="F17" s="7">
        <v>0</v>
      </c>
    </row>
    <row r="18" spans="1:10" s="5" customFormat="1" ht="31.2" x14ac:dyDescent="0.3">
      <c r="A18" s="20" t="s">
        <v>14</v>
      </c>
      <c r="B18" s="21">
        <f>B20+B21+B22+B23+B24</f>
        <v>12898.8</v>
      </c>
      <c r="C18" s="21">
        <f>C20+C21+C22+C23+C24</f>
        <v>11730</v>
      </c>
      <c r="D18" s="27">
        <f t="shared" si="0"/>
        <v>90.938691971346174</v>
      </c>
      <c r="E18" s="39">
        <f>C18/C10*100</f>
        <v>12.150504665462321</v>
      </c>
      <c r="F18" s="8">
        <f>SUM(F20:F22)</f>
        <v>0</v>
      </c>
    </row>
    <row r="19" spans="1:10" x14ac:dyDescent="0.3">
      <c r="A19" s="24" t="s">
        <v>15</v>
      </c>
      <c r="B19" s="23"/>
      <c r="C19" s="23"/>
      <c r="D19" s="22"/>
      <c r="E19" s="37"/>
      <c r="F19" s="9"/>
      <c r="I19">
        <v>0</v>
      </c>
    </row>
    <row r="20" spans="1:10" x14ac:dyDescent="0.3">
      <c r="A20" s="31" t="s">
        <v>16</v>
      </c>
      <c r="B20" s="23">
        <v>5722.5</v>
      </c>
      <c r="C20" s="23">
        <v>5325.2</v>
      </c>
      <c r="D20" s="22">
        <f t="shared" si="0"/>
        <v>93.05723023154215</v>
      </c>
      <c r="E20" s="37">
        <f>C20/C10*100</f>
        <v>5.5161012314168767</v>
      </c>
      <c r="F20" s="6"/>
    </row>
    <row r="21" spans="1:10" x14ac:dyDescent="0.3">
      <c r="A21" s="31" t="s">
        <v>17</v>
      </c>
      <c r="B21" s="23">
        <v>1215.4000000000001</v>
      </c>
      <c r="C21" s="23">
        <v>1103.4000000000001</v>
      </c>
      <c r="D21" s="22">
        <f t="shared" si="0"/>
        <v>90.784926773078823</v>
      </c>
      <c r="E21" s="37">
        <f>C21/C10*100</f>
        <v>1.1429554005005222</v>
      </c>
      <c r="F21" s="6"/>
      <c r="J21" s="10">
        <f>J23+J24+J25+J26+J27</f>
        <v>0</v>
      </c>
    </row>
    <row r="22" spans="1:10" ht="13.5" customHeight="1" x14ac:dyDescent="0.3">
      <c r="A22" s="31" t="s">
        <v>18</v>
      </c>
      <c r="B22" s="23">
        <v>3652.2</v>
      </c>
      <c r="C22" s="23">
        <v>3245.4</v>
      </c>
      <c r="D22" s="22">
        <f t="shared" si="0"/>
        <v>88.861508132084779</v>
      </c>
      <c r="E22" s="37">
        <f>C22/C10*100</f>
        <v>3.3617432089762507</v>
      </c>
      <c r="F22" s="6"/>
    </row>
    <row r="23" spans="1:10" x14ac:dyDescent="0.3">
      <c r="A23" s="32" t="s">
        <v>19</v>
      </c>
      <c r="B23" s="23">
        <v>2120.6</v>
      </c>
      <c r="C23" s="23">
        <v>1874.9</v>
      </c>
      <c r="D23" s="22">
        <f t="shared" si="0"/>
        <v>88.413656512307853</v>
      </c>
      <c r="E23" s="37">
        <f>C23/C10*100</f>
        <v>1.942112634038816</v>
      </c>
      <c r="F23" s="6"/>
    </row>
    <row r="24" spans="1:10" x14ac:dyDescent="0.3">
      <c r="A24" s="32" t="s">
        <v>20</v>
      </c>
      <c r="B24" s="23">
        <v>188.1</v>
      </c>
      <c r="C24" s="23">
        <v>181.1</v>
      </c>
      <c r="D24" s="22">
        <f t="shared" si="0"/>
        <v>96.278575225943655</v>
      </c>
      <c r="E24" s="37">
        <f>C24/C10*100</f>
        <v>0.18759219052985734</v>
      </c>
      <c r="F24" s="6"/>
    </row>
    <row r="25" spans="1:10" ht="30" customHeight="1" x14ac:dyDescent="0.3">
      <c r="A25" s="24" t="s">
        <v>21</v>
      </c>
      <c r="B25" s="25">
        <v>5691.5</v>
      </c>
      <c r="C25" s="25">
        <v>5659</v>
      </c>
      <c r="D25" s="26">
        <f t="shared" si="0"/>
        <v>99.428973029956964</v>
      </c>
      <c r="E25" s="40">
        <f>C25/C10*100</f>
        <v>5.8618675108142604</v>
      </c>
      <c r="F25" s="6"/>
    </row>
    <row r="26" spans="1:10" ht="33.75" customHeight="1" x14ac:dyDescent="0.3">
      <c r="A26" s="24" t="s">
        <v>22</v>
      </c>
      <c r="B26" s="23">
        <v>26</v>
      </c>
      <c r="C26" s="23">
        <v>25.9</v>
      </c>
      <c r="D26" s="22">
        <f t="shared" ref="D26:D31" si="1">C26/B26*100</f>
        <v>99.615384615384599</v>
      </c>
      <c r="E26" s="37">
        <f>C26/C10*100</f>
        <v>2.6828480037124822E-2</v>
      </c>
      <c r="F26" s="6"/>
    </row>
    <row r="27" spans="1:10" ht="103.5" hidden="1" customHeight="1" x14ac:dyDescent="0.3">
      <c r="A27" s="20"/>
      <c r="B27" s="23"/>
      <c r="C27" s="23"/>
      <c r="D27" s="22" t="e">
        <f t="shared" si="1"/>
        <v>#DIV/0!</v>
      </c>
      <c r="E27" s="37" t="e">
        <f>C27/C11*100</f>
        <v>#DIV/0!</v>
      </c>
      <c r="F27" s="6"/>
    </row>
    <row r="28" spans="1:10" s="12" customFormat="1" ht="78" customHeight="1" x14ac:dyDescent="0.3">
      <c r="A28" s="20" t="s">
        <v>26</v>
      </c>
      <c r="B28" s="21">
        <v>1920</v>
      </c>
      <c r="C28" s="21">
        <v>1920</v>
      </c>
      <c r="D28" s="22">
        <f t="shared" si="1"/>
        <v>100</v>
      </c>
      <c r="E28" s="37">
        <f>C28/C10*100</f>
        <v>1.9888294081575157</v>
      </c>
      <c r="F28" s="11"/>
    </row>
    <row r="29" spans="1:10" s="12" customFormat="1" ht="68.25" customHeight="1" x14ac:dyDescent="0.3">
      <c r="A29" s="20" t="s">
        <v>27</v>
      </c>
      <c r="B29" s="21">
        <v>2600</v>
      </c>
      <c r="C29" s="21">
        <v>2600</v>
      </c>
      <c r="D29" s="27">
        <f t="shared" si="1"/>
        <v>100</v>
      </c>
      <c r="E29" s="37">
        <f>C29/C10*100</f>
        <v>2.6932064902133024</v>
      </c>
      <c r="F29" s="11"/>
    </row>
    <row r="30" spans="1:10" s="13" customFormat="1" ht="67.5" customHeight="1" x14ac:dyDescent="0.3">
      <c r="A30" s="20" t="s">
        <v>28</v>
      </c>
      <c r="B30" s="21">
        <v>1050</v>
      </c>
      <c r="C30" s="21">
        <v>1048.9000000000001</v>
      </c>
      <c r="D30" s="27">
        <f t="shared" si="1"/>
        <v>99.895238095238099</v>
      </c>
      <c r="E30" s="37">
        <f>C30/C10*100</f>
        <v>1.0865016490710513</v>
      </c>
      <c r="F30" s="7"/>
    </row>
    <row r="31" spans="1:10" ht="63" thickBot="1" x14ac:dyDescent="0.35">
      <c r="A31" s="41" t="s">
        <v>30</v>
      </c>
      <c r="B31" s="42">
        <v>120</v>
      </c>
      <c r="C31" s="42">
        <v>119.7</v>
      </c>
      <c r="D31" s="43">
        <f t="shared" si="1"/>
        <v>99.75</v>
      </c>
      <c r="E31" s="44">
        <f>C31/C10*100</f>
        <v>0.12399108341482011</v>
      </c>
      <c r="F31" s="14"/>
    </row>
    <row r="32" spans="1:10" ht="35.25" customHeight="1" x14ac:dyDescent="0.3">
      <c r="A32" s="28" t="s">
        <v>23</v>
      </c>
      <c r="B32" s="28"/>
      <c r="D32" s="15" t="s">
        <v>24</v>
      </c>
      <c r="E32" s="16"/>
      <c r="F32" s="29"/>
    </row>
    <row r="33" spans="1:4" x14ac:dyDescent="0.3">
      <c r="A33" s="28"/>
      <c r="B33" s="28"/>
      <c r="D33" s="16"/>
    </row>
  </sheetData>
  <mergeCells count="3">
    <mergeCell ref="A4:F4"/>
    <mergeCell ref="A5:F5"/>
    <mergeCell ref="A6:F6"/>
  </mergeCells>
  <printOptions horizontalCentered="1"/>
  <pageMargins left="0.35433070866141736" right="0.35433070866141736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d-9</vt:lpstr>
      <vt:lpstr>'d-9'!Область_печати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2026-01-27T10:48:41Z</cp:lastPrinted>
  <dcterms:created xsi:type="dcterms:W3CDTF">2021-02-10T13:55:34Z</dcterms:created>
  <dcterms:modified xsi:type="dcterms:W3CDTF">2026-02-12T12:30:48Z</dcterms:modified>
</cp:coreProperties>
</file>